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zhenhuang/Desktop/Figures 5-12-21/Figures 11-18-24 /Figure 4 source data/"/>
    </mc:Choice>
  </mc:AlternateContent>
  <xr:revisionPtr revIDLastSave="0" documentId="8_{CEFDDEBF-DB0A-6048-8575-9FBE9FCDE4D2}" xr6:coauthVersionLast="47" xr6:coauthVersionMax="47" xr10:uidLastSave="{00000000-0000-0000-0000-000000000000}"/>
  <bookViews>
    <workbookView xWindow="6500" yWindow="2080" windowWidth="40680" windowHeight="23460" tabRatio="500" xr2:uid="{00000000-000D-0000-FFFF-FFFF00000000}"/>
  </bookViews>
  <sheets>
    <sheet name="7-11-19.cs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69" i="1" l="1"/>
  <c r="I38" i="1" l="1"/>
  <c r="N38" i="1" s="1"/>
  <c r="O38" i="1" s="1"/>
  <c r="I39" i="1"/>
  <c r="N39" i="1" s="1"/>
  <c r="O39" i="1" s="1"/>
  <c r="I41" i="1"/>
  <c r="N41" i="1" s="1"/>
  <c r="O41" i="1" s="1"/>
  <c r="I40" i="1"/>
  <c r="N40" i="1" s="1"/>
  <c r="O40" i="1" s="1"/>
  <c r="I37" i="1"/>
  <c r="N37" i="1" s="1"/>
  <c r="O37" i="1" s="1"/>
  <c r="I36" i="1"/>
  <c r="N36" i="1" s="1"/>
  <c r="O36" i="1" s="1"/>
  <c r="I35" i="1"/>
  <c r="N35" i="1" s="1"/>
  <c r="O35" i="1" s="1"/>
  <c r="I34" i="1"/>
  <c r="N34" i="1" s="1"/>
  <c r="O34" i="1" s="1"/>
  <c r="I33" i="1"/>
  <c r="N33" i="1" s="1"/>
  <c r="O33" i="1" s="1"/>
  <c r="I32" i="1"/>
  <c r="N32" i="1" s="1"/>
  <c r="O32" i="1" s="1"/>
  <c r="I31" i="1"/>
  <c r="N31" i="1" s="1"/>
  <c r="O31" i="1" s="1"/>
  <c r="I30" i="1"/>
  <c r="N30" i="1" s="1"/>
  <c r="O30" i="1" s="1"/>
  <c r="I29" i="1"/>
  <c r="N29" i="1" s="1"/>
  <c r="I28" i="1"/>
  <c r="N28" i="1" s="1"/>
  <c r="O28" i="1" s="1"/>
  <c r="I27" i="1"/>
  <c r="N27" i="1" s="1"/>
  <c r="O27" i="1" s="1"/>
  <c r="I26" i="1"/>
  <c r="N26" i="1" s="1"/>
  <c r="O26" i="1" s="1"/>
  <c r="I25" i="1"/>
  <c r="N25" i="1" s="1"/>
  <c r="O25" i="1" s="1"/>
  <c r="I24" i="1"/>
  <c r="N24" i="1" s="1"/>
  <c r="O24" i="1" s="1"/>
  <c r="S31" i="1" s="1"/>
  <c r="I23" i="1"/>
  <c r="N23" i="1" s="1"/>
  <c r="O23" i="1" s="1"/>
  <c r="I22" i="1"/>
  <c r="N22" i="1" s="1"/>
  <c r="O22" i="1" s="1"/>
  <c r="I21" i="1"/>
  <c r="N21" i="1" s="1"/>
  <c r="O21" i="1" s="1"/>
  <c r="I20" i="1"/>
  <c r="N20" i="1" s="1"/>
  <c r="O20" i="1" s="1"/>
  <c r="I19" i="1"/>
  <c r="N19" i="1" s="1"/>
  <c r="O19" i="1" s="1"/>
  <c r="I18" i="1"/>
  <c r="N18" i="1" s="1"/>
  <c r="O18" i="1" s="1"/>
  <c r="P47" i="1" l="1"/>
  <c r="T30" i="1"/>
  <c r="U30" i="1" s="1"/>
  <c r="S30" i="1"/>
  <c r="S32" i="1"/>
  <c r="T32" i="1"/>
  <c r="U32" i="1" s="1"/>
  <c r="T31" i="1"/>
  <c r="U31" i="1" s="1"/>
  <c r="S33" i="1"/>
  <c r="T33" i="1"/>
  <c r="U33" i="1" s="1"/>
  <c r="W33" i="1" l="1"/>
</calcChain>
</file>

<file path=xl/sharedStrings.xml><?xml version="1.0" encoding="utf-8"?>
<sst xmlns="http://schemas.openxmlformats.org/spreadsheetml/2006/main" count="291" uniqueCount="104">
  <si>
    <t>Well</t>
  </si>
  <si>
    <t>Sample Name</t>
  </si>
  <si>
    <t>Detector</t>
  </si>
  <si>
    <t>Task</t>
  </si>
  <si>
    <t>Ct</t>
  </si>
  <si>
    <t>StdDev Ct</t>
  </si>
  <si>
    <t>Qty</t>
  </si>
  <si>
    <t>Mean Qty</t>
  </si>
  <si>
    <t>StdDev Qty</t>
  </si>
  <si>
    <t>Filtered</t>
  </si>
  <si>
    <t>Tm</t>
  </si>
  <si>
    <t>User Defined #1</t>
  </si>
  <si>
    <t>User Defined #2</t>
  </si>
  <si>
    <t>User Defined #3</t>
  </si>
  <si>
    <t>A1</t>
  </si>
  <si>
    <t>IL_1b</t>
  </si>
  <si>
    <t>Unknown</t>
  </si>
  <si>
    <t>A2</t>
  </si>
  <si>
    <t>A3</t>
  </si>
  <si>
    <t>A4</t>
  </si>
  <si>
    <t>A5</t>
  </si>
  <si>
    <t>A6</t>
  </si>
  <si>
    <t>B1</t>
  </si>
  <si>
    <t>B2</t>
  </si>
  <si>
    <t>B3</t>
  </si>
  <si>
    <t>B4</t>
  </si>
  <si>
    <t>B5</t>
  </si>
  <si>
    <t>B6</t>
  </si>
  <si>
    <t>C1</t>
  </si>
  <si>
    <t>C2</t>
  </si>
  <si>
    <t>C3</t>
  </si>
  <si>
    <t>C4</t>
  </si>
  <si>
    <t>C5</t>
  </si>
  <si>
    <t>C6</t>
  </si>
  <si>
    <t>D1</t>
  </si>
  <si>
    <t>D2</t>
  </si>
  <si>
    <t>D3</t>
  </si>
  <si>
    <t>D4</t>
  </si>
  <si>
    <t>D5</t>
  </si>
  <si>
    <t>D6</t>
  </si>
  <si>
    <t>E1</t>
  </si>
  <si>
    <t>E2</t>
  </si>
  <si>
    <t>E3</t>
  </si>
  <si>
    <t>E4</t>
  </si>
  <si>
    <t>E5</t>
  </si>
  <si>
    <t>E6</t>
  </si>
  <si>
    <t>F1</t>
  </si>
  <si>
    <t>F2</t>
  </si>
  <si>
    <t>F3</t>
  </si>
  <si>
    <t>F4</t>
  </si>
  <si>
    <t>F5</t>
  </si>
  <si>
    <t>F6</t>
  </si>
  <si>
    <t>G1</t>
  </si>
  <si>
    <t>G2</t>
  </si>
  <si>
    <t>G3</t>
  </si>
  <si>
    <t>G4</t>
  </si>
  <si>
    <t>G5</t>
  </si>
  <si>
    <t>G6</t>
  </si>
  <si>
    <t>H1</t>
  </si>
  <si>
    <t>H2</t>
  </si>
  <si>
    <t>H3</t>
  </si>
  <si>
    <t>H4</t>
  </si>
  <si>
    <t>H5</t>
  </si>
  <si>
    <t>H6</t>
  </si>
  <si>
    <t>61_0</t>
  </si>
  <si>
    <t>62_0</t>
  </si>
  <si>
    <t>63_0</t>
  </si>
  <si>
    <t>64_0</t>
  </si>
  <si>
    <t>65_0</t>
  </si>
  <si>
    <t>66_0</t>
  </si>
  <si>
    <t>61_L</t>
  </si>
  <si>
    <t>62_L</t>
  </si>
  <si>
    <t>63_L</t>
  </si>
  <si>
    <t>64_L</t>
  </si>
  <si>
    <t>67_L</t>
  </si>
  <si>
    <t>68_L</t>
  </si>
  <si>
    <t>61_AB</t>
  </si>
  <si>
    <t>62_AB</t>
  </si>
  <si>
    <t>65_AB</t>
  </si>
  <si>
    <t>66_AB</t>
  </si>
  <si>
    <t>67_AB</t>
  </si>
  <si>
    <t>68_AB</t>
  </si>
  <si>
    <t>63_LAB</t>
  </si>
  <si>
    <t>64_LAB</t>
  </si>
  <si>
    <t>65_LAB</t>
  </si>
  <si>
    <t>66_LAB</t>
  </si>
  <si>
    <t>67_LAB</t>
  </si>
  <si>
    <t>68_LAB</t>
  </si>
  <si>
    <t>IL-1b</t>
  </si>
  <si>
    <t>GAPDH</t>
  </si>
  <si>
    <t>63_L+AB</t>
  </si>
  <si>
    <t>64_L+AB</t>
  </si>
  <si>
    <t>65_L+AB</t>
  </si>
  <si>
    <t>66_L+AB</t>
  </si>
  <si>
    <t>67_L+AB</t>
  </si>
  <si>
    <t>68_L+AB</t>
  </si>
  <si>
    <t>LPS 1ng/ml</t>
  </si>
  <si>
    <t>final</t>
  </si>
  <si>
    <t>Ab40 1uM</t>
  </si>
  <si>
    <t>outlier</t>
  </si>
  <si>
    <t>LPS+DMSO</t>
  </si>
  <si>
    <t>Ab40</t>
  </si>
  <si>
    <t>LPS+Ab40</t>
  </si>
  <si>
    <t>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</si>
</sst>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5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IL-1b RT-qPCR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'7-11-19.csv'!$S$29</c:f>
              <c:strCache>
                <c:ptCount val="1"/>
                <c:pt idx="0">
                  <c:v>IL-1b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'7-11-19.csv'!$U$30:$U$33</c:f>
                <c:numCache>
                  <c:formatCode>General</c:formatCode>
                  <c:ptCount val="4"/>
                  <c:pt idx="0">
                    <c:v>6.6607214906820172E-2</c:v>
                  </c:pt>
                  <c:pt idx="1">
                    <c:v>0.38266738000420913</c:v>
                  </c:pt>
                  <c:pt idx="2">
                    <c:v>8.3759872186032563E-2</c:v>
                  </c:pt>
                  <c:pt idx="3">
                    <c:v>0.34018444663200026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'7-11-19.csv'!$R$30:$R$33</c:f>
              <c:strCache>
                <c:ptCount val="4"/>
                <c:pt idx="0">
                  <c:v>DMSO</c:v>
                </c:pt>
                <c:pt idx="1">
                  <c:v>LPS+DMSO</c:v>
                </c:pt>
                <c:pt idx="2">
                  <c:v>Ab40</c:v>
                </c:pt>
                <c:pt idx="3">
                  <c:v>LPS+Ab40</c:v>
                </c:pt>
              </c:strCache>
            </c:strRef>
          </c:cat>
          <c:val>
            <c:numRef>
              <c:f>'7-11-19.csv'!$S$30:$S$33</c:f>
              <c:numCache>
                <c:formatCode>General</c:formatCode>
                <c:ptCount val="4"/>
                <c:pt idx="0">
                  <c:v>0.24060380846521404</c:v>
                </c:pt>
                <c:pt idx="1">
                  <c:v>1.8109236115846976</c:v>
                </c:pt>
                <c:pt idx="2">
                  <c:v>0.20516894777651676</c:v>
                </c:pt>
                <c:pt idx="3">
                  <c:v>0.83327831267945607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CB-0C4A-8114-5F1A887A4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068104"/>
        <c:axId val="284503400"/>
      </c:barChart>
      <c:catAx>
        <c:axId val="354068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284503400"/>
        <c:crosses val="autoZero"/>
        <c:auto val="1"/>
        <c:lblAlgn val="ctr"/>
        <c:lblOffset val="100"/>
        <c:noMultiLvlLbl val="0"/>
      </c:catAx>
      <c:valAx>
        <c:axId val="284503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354068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IL-1b qRT-PCR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'7-11-19.csv'!$U$30:$U$33</c:f>
                <c:numCache>
                  <c:formatCode>General</c:formatCode>
                  <c:ptCount val="4"/>
                  <c:pt idx="0">
                    <c:v>6.6607214906820172E-2</c:v>
                  </c:pt>
                  <c:pt idx="1">
                    <c:v>0.38266738000420913</c:v>
                  </c:pt>
                  <c:pt idx="2">
                    <c:v>8.3759872186032563E-2</c:v>
                  </c:pt>
                  <c:pt idx="3">
                    <c:v>0.34018444663200026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'7-11-19.csv'!$R$30:$R$33</c:f>
              <c:strCache>
                <c:ptCount val="4"/>
                <c:pt idx="0">
                  <c:v>DMSO</c:v>
                </c:pt>
                <c:pt idx="1">
                  <c:v>LPS+DMSO</c:v>
                </c:pt>
                <c:pt idx="2">
                  <c:v>Ab40</c:v>
                </c:pt>
                <c:pt idx="3">
                  <c:v>LPS+Ab40</c:v>
                </c:pt>
              </c:strCache>
            </c:strRef>
          </c:cat>
          <c:val>
            <c:numRef>
              <c:f>'7-11-19.csv'!$S$30:$S$33</c:f>
              <c:numCache>
                <c:formatCode>General</c:formatCode>
                <c:ptCount val="4"/>
                <c:pt idx="0">
                  <c:v>0.24060380846521404</c:v>
                </c:pt>
                <c:pt idx="1">
                  <c:v>1.8109236115846976</c:v>
                </c:pt>
                <c:pt idx="2">
                  <c:v>0.20516894777651676</c:v>
                </c:pt>
                <c:pt idx="3">
                  <c:v>0.83327831267945607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2A-AC4C-9ACB-36949839FC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0990015"/>
        <c:axId val="1741219471"/>
      </c:barChart>
      <c:catAx>
        <c:axId val="1360990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1219471"/>
        <c:crosses val="autoZero"/>
        <c:auto val="1"/>
        <c:lblAlgn val="ctr"/>
        <c:lblOffset val="100"/>
        <c:noMultiLvlLbl val="0"/>
      </c:catAx>
      <c:valAx>
        <c:axId val="1741219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9900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279400</xdr:colOff>
      <xdr:row>38</xdr:row>
      <xdr:rowOff>139700</xdr:rowOff>
    </xdr:from>
    <xdr:to>
      <xdr:col>21</xdr:col>
      <xdr:colOff>723900</xdr:colOff>
      <xdr:row>53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641350</xdr:colOff>
      <xdr:row>56</xdr:row>
      <xdr:rowOff>88900</xdr:rowOff>
    </xdr:from>
    <xdr:to>
      <xdr:col>22</xdr:col>
      <xdr:colOff>482600</xdr:colOff>
      <xdr:row>69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4F8D3A-D8F7-024C-97FD-87C4E41A81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9"/>
  <sheetViews>
    <sheetView tabSelected="1" topLeftCell="A16" workbookViewId="0">
      <selection activeCell="Y62" sqref="Y62"/>
    </sheetView>
  </sheetViews>
  <sheetFormatPr baseColWidth="10" defaultRowHeight="16" x14ac:dyDescent="0.2"/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">
      <c r="A2" t="s">
        <v>14</v>
      </c>
      <c r="B2" t="s">
        <v>64</v>
      </c>
      <c r="C2" t="s">
        <v>15</v>
      </c>
      <c r="D2" t="s">
        <v>16</v>
      </c>
      <c r="E2">
        <v>18.459199999999999</v>
      </c>
    </row>
    <row r="3" spans="1:14" x14ac:dyDescent="0.2">
      <c r="A3" t="s">
        <v>17</v>
      </c>
      <c r="B3" t="s">
        <v>64</v>
      </c>
      <c r="C3" t="s">
        <v>15</v>
      </c>
      <c r="D3" t="s">
        <v>16</v>
      </c>
      <c r="E3">
        <v>18.177900000000001</v>
      </c>
    </row>
    <row r="4" spans="1:14" x14ac:dyDescent="0.2">
      <c r="A4" t="s">
        <v>18</v>
      </c>
      <c r="B4" t="s">
        <v>65</v>
      </c>
      <c r="C4" t="s">
        <v>15</v>
      </c>
      <c r="D4" t="s">
        <v>16</v>
      </c>
      <c r="E4">
        <v>17.527999999999999</v>
      </c>
    </row>
    <row r="5" spans="1:14" x14ac:dyDescent="0.2">
      <c r="A5" t="s">
        <v>19</v>
      </c>
      <c r="B5" t="s">
        <v>65</v>
      </c>
      <c r="C5" t="s">
        <v>15</v>
      </c>
      <c r="D5" t="s">
        <v>16</v>
      </c>
      <c r="E5">
        <v>17.538699999999999</v>
      </c>
    </row>
    <row r="6" spans="1:14" x14ac:dyDescent="0.2">
      <c r="A6" t="s">
        <v>20</v>
      </c>
      <c r="B6" t="s">
        <v>66</v>
      </c>
      <c r="C6" t="s">
        <v>15</v>
      </c>
      <c r="D6" t="s">
        <v>16</v>
      </c>
      <c r="E6">
        <v>18.126000000000001</v>
      </c>
    </row>
    <row r="7" spans="1:14" x14ac:dyDescent="0.2">
      <c r="A7" t="s">
        <v>21</v>
      </c>
      <c r="B7" t="s">
        <v>66</v>
      </c>
      <c r="C7" t="s">
        <v>15</v>
      </c>
      <c r="D7" t="s">
        <v>16</v>
      </c>
      <c r="E7">
        <v>18.1144</v>
      </c>
    </row>
    <row r="8" spans="1:14" x14ac:dyDescent="0.2">
      <c r="A8" t="s">
        <v>22</v>
      </c>
      <c r="B8" t="s">
        <v>67</v>
      </c>
      <c r="C8" t="s">
        <v>15</v>
      </c>
      <c r="D8" t="s">
        <v>16</v>
      </c>
      <c r="E8">
        <v>19.601800000000001</v>
      </c>
    </row>
    <row r="9" spans="1:14" x14ac:dyDescent="0.2">
      <c r="A9" t="s">
        <v>23</v>
      </c>
      <c r="B9" t="s">
        <v>67</v>
      </c>
      <c r="C9" t="s">
        <v>15</v>
      </c>
      <c r="D9" t="s">
        <v>16</v>
      </c>
      <c r="E9">
        <v>19.606300000000001</v>
      </c>
    </row>
    <row r="10" spans="1:14" x14ac:dyDescent="0.2">
      <c r="A10" t="s">
        <v>24</v>
      </c>
      <c r="B10" t="s">
        <v>68</v>
      </c>
      <c r="C10" t="s">
        <v>15</v>
      </c>
      <c r="D10" t="s">
        <v>16</v>
      </c>
      <c r="E10">
        <v>19.576699999999999</v>
      </c>
    </row>
    <row r="11" spans="1:14" x14ac:dyDescent="0.2">
      <c r="A11" t="s">
        <v>25</v>
      </c>
      <c r="B11" t="s">
        <v>68</v>
      </c>
      <c r="C11" t="s">
        <v>15</v>
      </c>
      <c r="D11" t="s">
        <v>16</v>
      </c>
      <c r="E11">
        <v>19.542100000000001</v>
      </c>
    </row>
    <row r="12" spans="1:14" x14ac:dyDescent="0.2">
      <c r="A12" t="s">
        <v>26</v>
      </c>
      <c r="B12" t="s">
        <v>69</v>
      </c>
      <c r="C12" t="s">
        <v>15</v>
      </c>
      <c r="D12" t="s">
        <v>16</v>
      </c>
      <c r="E12">
        <v>19.168299999999999</v>
      </c>
    </row>
    <row r="13" spans="1:14" x14ac:dyDescent="0.2">
      <c r="A13" t="s">
        <v>27</v>
      </c>
      <c r="B13" t="s">
        <v>69</v>
      </c>
      <c r="C13" t="s">
        <v>15</v>
      </c>
      <c r="D13" t="s">
        <v>16</v>
      </c>
      <c r="E13">
        <v>19.2014</v>
      </c>
    </row>
    <row r="14" spans="1:14" x14ac:dyDescent="0.2">
      <c r="A14" t="s">
        <v>28</v>
      </c>
      <c r="B14" t="s">
        <v>70</v>
      </c>
      <c r="C14" t="s">
        <v>15</v>
      </c>
      <c r="D14" t="s">
        <v>16</v>
      </c>
      <c r="E14">
        <v>15.608000000000001</v>
      </c>
    </row>
    <row r="15" spans="1:14" x14ac:dyDescent="0.2">
      <c r="A15" t="s">
        <v>29</v>
      </c>
      <c r="B15" t="s">
        <v>70</v>
      </c>
      <c r="C15" t="s">
        <v>15</v>
      </c>
      <c r="D15" t="s">
        <v>16</v>
      </c>
      <c r="E15">
        <v>15.549899999999999</v>
      </c>
    </row>
    <row r="16" spans="1:14" x14ac:dyDescent="0.2">
      <c r="A16" t="s">
        <v>30</v>
      </c>
      <c r="B16" t="s">
        <v>71</v>
      </c>
      <c r="C16" t="s">
        <v>15</v>
      </c>
      <c r="D16" t="s">
        <v>16</v>
      </c>
      <c r="E16">
        <v>17.450800000000001</v>
      </c>
    </row>
    <row r="17" spans="1:26" x14ac:dyDescent="0.2">
      <c r="A17" t="s">
        <v>31</v>
      </c>
      <c r="B17" t="s">
        <v>71</v>
      </c>
      <c r="C17" t="s">
        <v>15</v>
      </c>
      <c r="D17" t="s">
        <v>16</v>
      </c>
      <c r="E17">
        <v>17.4452</v>
      </c>
      <c r="I17" t="s">
        <v>88</v>
      </c>
      <c r="L17" t="s">
        <v>89</v>
      </c>
      <c r="O17" t="s">
        <v>88</v>
      </c>
    </row>
    <row r="18" spans="1:26" x14ac:dyDescent="0.2">
      <c r="A18" t="s">
        <v>32</v>
      </c>
      <c r="B18" t="s">
        <v>72</v>
      </c>
      <c r="C18" t="s">
        <v>15</v>
      </c>
      <c r="D18" t="s">
        <v>16</v>
      </c>
      <c r="E18">
        <v>15.9594</v>
      </c>
      <c r="H18" t="s">
        <v>64</v>
      </c>
      <c r="I18">
        <f>AVERAGE(E2:E3)</f>
        <v>18.318550000000002</v>
      </c>
      <c r="K18" t="s">
        <v>64</v>
      </c>
      <c r="L18">
        <v>17.17305</v>
      </c>
      <c r="N18">
        <f>L18-I18</f>
        <v>-1.145500000000002</v>
      </c>
      <c r="O18">
        <f>2^N18</f>
        <v>0.45203299893046545</v>
      </c>
    </row>
    <row r="19" spans="1:26" x14ac:dyDescent="0.2">
      <c r="A19" t="s">
        <v>33</v>
      </c>
      <c r="B19" t="s">
        <v>72</v>
      </c>
      <c r="C19" t="s">
        <v>15</v>
      </c>
      <c r="D19" t="s">
        <v>16</v>
      </c>
      <c r="E19">
        <v>15.9848</v>
      </c>
      <c r="H19" t="s">
        <v>65</v>
      </c>
      <c r="I19">
        <f>AVERAGE(E4:E5)</f>
        <v>17.533349999999999</v>
      </c>
      <c r="K19" t="s">
        <v>65</v>
      </c>
      <c r="L19">
        <v>15.3108</v>
      </c>
      <c r="N19">
        <f t="shared" ref="N19:N41" si="0">L19-I19</f>
        <v>-2.2225499999999982</v>
      </c>
      <c r="O19">
        <f t="shared" ref="O19:O41" si="1">2^N19</f>
        <v>0.21426231016253558</v>
      </c>
    </row>
    <row r="20" spans="1:26" x14ac:dyDescent="0.2">
      <c r="A20" t="s">
        <v>34</v>
      </c>
      <c r="B20" t="s">
        <v>73</v>
      </c>
      <c r="C20" t="s">
        <v>15</v>
      </c>
      <c r="D20" t="s">
        <v>16</v>
      </c>
      <c r="E20">
        <v>16.936800000000002</v>
      </c>
      <c r="H20" t="s">
        <v>66</v>
      </c>
      <c r="I20">
        <f>AVERAGE(E6:E7)</f>
        <v>18.120200000000001</v>
      </c>
      <c r="K20" t="s">
        <v>66</v>
      </c>
      <c r="L20">
        <v>16.81945</v>
      </c>
      <c r="N20">
        <f t="shared" si="0"/>
        <v>-1.3007500000000007</v>
      </c>
      <c r="O20">
        <f t="shared" si="1"/>
        <v>0.40591512412547642</v>
      </c>
    </row>
    <row r="21" spans="1:26" x14ac:dyDescent="0.2">
      <c r="A21" t="s">
        <v>35</v>
      </c>
      <c r="B21" t="s">
        <v>73</v>
      </c>
      <c r="C21" t="s">
        <v>15</v>
      </c>
      <c r="D21" t="s">
        <v>16</v>
      </c>
      <c r="E21">
        <v>16.534099999999999</v>
      </c>
      <c r="H21" t="s">
        <v>67</v>
      </c>
      <c r="I21">
        <f>AVERAGE(E8:E9)</f>
        <v>19.604050000000001</v>
      </c>
      <c r="K21" t="s">
        <v>67</v>
      </c>
      <c r="L21">
        <v>17.445250000000001</v>
      </c>
      <c r="N21">
        <f t="shared" si="0"/>
        <v>-2.1587999999999994</v>
      </c>
      <c r="O21">
        <f t="shared" si="1"/>
        <v>0.22394246038794033</v>
      </c>
    </row>
    <row r="22" spans="1:26" x14ac:dyDescent="0.2">
      <c r="A22" t="s">
        <v>36</v>
      </c>
      <c r="B22" t="s">
        <v>74</v>
      </c>
      <c r="C22" t="s">
        <v>15</v>
      </c>
      <c r="D22" t="s">
        <v>16</v>
      </c>
      <c r="E22">
        <v>15.196999999999999</v>
      </c>
      <c r="H22" t="s">
        <v>68</v>
      </c>
      <c r="I22">
        <f>AVERAGE(E10:E11)</f>
        <v>19.5594</v>
      </c>
      <c r="K22" t="s">
        <v>68</v>
      </c>
      <c r="L22">
        <v>14.3384</v>
      </c>
      <c r="N22">
        <f t="shared" si="0"/>
        <v>-5.2210000000000001</v>
      </c>
      <c r="O22">
        <f t="shared" si="1"/>
        <v>2.681157907589659E-2</v>
      </c>
    </row>
    <row r="23" spans="1:26" x14ac:dyDescent="0.2">
      <c r="A23" t="s">
        <v>37</v>
      </c>
      <c r="B23" t="s">
        <v>74</v>
      </c>
      <c r="C23" t="s">
        <v>15</v>
      </c>
      <c r="D23" t="s">
        <v>16</v>
      </c>
      <c r="E23">
        <v>15.222799999999999</v>
      </c>
      <c r="H23" t="s">
        <v>69</v>
      </c>
      <c r="I23">
        <f>AVERAGE(E12:E13)</f>
        <v>19.184849999999997</v>
      </c>
      <c r="K23" t="s">
        <v>69</v>
      </c>
      <c r="L23">
        <v>16.133850000000002</v>
      </c>
      <c r="N23">
        <f t="shared" si="0"/>
        <v>-3.0509999999999948</v>
      </c>
      <c r="O23">
        <f t="shared" si="1"/>
        <v>0.12065837810897005</v>
      </c>
    </row>
    <row r="24" spans="1:26" x14ac:dyDescent="0.2">
      <c r="A24" t="s">
        <v>38</v>
      </c>
      <c r="B24" t="s">
        <v>75</v>
      </c>
      <c r="C24" t="s">
        <v>15</v>
      </c>
      <c r="D24" t="s">
        <v>16</v>
      </c>
      <c r="E24">
        <v>17.4025</v>
      </c>
      <c r="H24" t="s">
        <v>70</v>
      </c>
      <c r="I24">
        <f>AVERAGE(E14:E15)</f>
        <v>15.578949999999999</v>
      </c>
      <c r="K24" t="s">
        <v>70</v>
      </c>
      <c r="L24">
        <v>16.012149999999998</v>
      </c>
      <c r="N24">
        <f t="shared" si="0"/>
        <v>0.43319999999999936</v>
      </c>
      <c r="O24">
        <f t="shared" si="1"/>
        <v>1.3502251531005482</v>
      </c>
    </row>
    <row r="25" spans="1:26" x14ac:dyDescent="0.2">
      <c r="A25" t="s">
        <v>39</v>
      </c>
      <c r="B25" t="s">
        <v>75</v>
      </c>
      <c r="C25" t="s">
        <v>15</v>
      </c>
      <c r="D25" t="s">
        <v>16</v>
      </c>
      <c r="E25">
        <v>17.3446</v>
      </c>
      <c r="H25" t="s">
        <v>71</v>
      </c>
      <c r="I25">
        <f>AVERAGE(E16:E17)</f>
        <v>17.448</v>
      </c>
      <c r="K25" t="s">
        <v>71</v>
      </c>
      <c r="L25">
        <v>19.246850000000002</v>
      </c>
      <c r="N25">
        <f t="shared" si="0"/>
        <v>1.7988500000000016</v>
      </c>
      <c r="O25">
        <f t="shared" si="1"/>
        <v>3.4794276287096926</v>
      </c>
    </row>
    <row r="26" spans="1:26" x14ac:dyDescent="0.2">
      <c r="A26" t="s">
        <v>40</v>
      </c>
      <c r="B26" t="s">
        <v>76</v>
      </c>
      <c r="C26" t="s">
        <v>15</v>
      </c>
      <c r="D26" t="s">
        <v>16</v>
      </c>
      <c r="E26">
        <v>18.510300000000001</v>
      </c>
      <c r="H26" t="s">
        <v>72</v>
      </c>
      <c r="I26">
        <f>AVERAGE(E18:E19)</f>
        <v>15.972100000000001</v>
      </c>
      <c r="K26" t="s">
        <v>72</v>
      </c>
      <c r="L26">
        <v>16.59065</v>
      </c>
      <c r="N26">
        <f t="shared" si="0"/>
        <v>0.61854999999999905</v>
      </c>
      <c r="O26">
        <f t="shared" si="1"/>
        <v>1.5353313002539097</v>
      </c>
      <c r="Y26" t="s">
        <v>96</v>
      </c>
      <c r="Z26" t="s">
        <v>97</v>
      </c>
    </row>
    <row r="27" spans="1:26" x14ac:dyDescent="0.2">
      <c r="A27" t="s">
        <v>41</v>
      </c>
      <c r="B27" t="s">
        <v>76</v>
      </c>
      <c r="C27" t="s">
        <v>15</v>
      </c>
      <c r="D27" t="s">
        <v>16</v>
      </c>
      <c r="E27">
        <v>18.476600000000001</v>
      </c>
      <c r="H27" t="s">
        <v>73</v>
      </c>
      <c r="I27">
        <f>AVERAGE(E20:E21)</f>
        <v>16.73545</v>
      </c>
      <c r="K27" t="s">
        <v>73</v>
      </c>
      <c r="L27">
        <v>17.228400000000001</v>
      </c>
      <c r="N27">
        <f t="shared" si="0"/>
        <v>0.49295000000000044</v>
      </c>
      <c r="O27">
        <f t="shared" si="1"/>
        <v>1.4073196004995379</v>
      </c>
      <c r="Y27" s="1" t="s">
        <v>98</v>
      </c>
      <c r="Z27" t="s">
        <v>97</v>
      </c>
    </row>
    <row r="28" spans="1:26" x14ac:dyDescent="0.2">
      <c r="A28" t="s">
        <v>42</v>
      </c>
      <c r="B28" t="s">
        <v>77</v>
      </c>
      <c r="C28" t="s">
        <v>15</v>
      </c>
      <c r="D28" t="s">
        <v>16</v>
      </c>
      <c r="E28">
        <v>19.351299999999998</v>
      </c>
      <c r="H28" t="s">
        <v>74</v>
      </c>
      <c r="I28">
        <f>AVERAGE(E22:E23)</f>
        <v>15.209899999999999</v>
      </c>
      <c r="K28" t="s">
        <v>74</v>
      </c>
      <c r="L28">
        <v>15.56865</v>
      </c>
      <c r="N28">
        <f t="shared" si="0"/>
        <v>0.35875000000000057</v>
      </c>
      <c r="O28">
        <f t="shared" si="1"/>
        <v>1.2823143753597994</v>
      </c>
    </row>
    <row r="29" spans="1:26" x14ac:dyDescent="0.2">
      <c r="A29" t="s">
        <v>43</v>
      </c>
      <c r="B29" t="s">
        <v>77</v>
      </c>
      <c r="C29" t="s">
        <v>15</v>
      </c>
      <c r="D29" t="s">
        <v>16</v>
      </c>
      <c r="E29">
        <v>19.280999999999999</v>
      </c>
      <c r="H29" t="s">
        <v>75</v>
      </c>
      <c r="I29">
        <f>AVERAGE(E24:E25)</f>
        <v>17.373550000000002</v>
      </c>
      <c r="K29" t="s">
        <v>75</v>
      </c>
      <c r="L29">
        <v>15.870149999999999</v>
      </c>
      <c r="N29">
        <f t="shared" si="0"/>
        <v>-1.5034000000000027</v>
      </c>
      <c r="S29" t="s">
        <v>88</v>
      </c>
    </row>
    <row r="30" spans="1:26" x14ac:dyDescent="0.2">
      <c r="A30" t="s">
        <v>44</v>
      </c>
      <c r="B30" t="s">
        <v>78</v>
      </c>
      <c r="C30" t="s">
        <v>15</v>
      </c>
      <c r="D30" t="s">
        <v>16</v>
      </c>
      <c r="E30">
        <v>19.765599999999999</v>
      </c>
      <c r="H30" t="s">
        <v>76</v>
      </c>
      <c r="I30">
        <f>AVERAGE(E26:E27)</f>
        <v>18.493450000000003</v>
      </c>
      <c r="K30" t="s">
        <v>76</v>
      </c>
      <c r="L30">
        <v>17.143349999999998</v>
      </c>
      <c r="N30">
        <f t="shared" si="0"/>
        <v>-1.3501000000000047</v>
      </c>
      <c r="O30">
        <f t="shared" si="1"/>
        <v>0.39226485827797331</v>
      </c>
      <c r="R30" t="s">
        <v>103</v>
      </c>
      <c r="S30">
        <f>AVERAGE(O18:O23)</f>
        <v>0.24060380846521404</v>
      </c>
      <c r="T30">
        <f>STDEV(O18:O23)</f>
        <v>0.16315368970961081</v>
      </c>
      <c r="U30">
        <f>T30/SQRT(6)</f>
        <v>6.6607214906820172E-2</v>
      </c>
    </row>
    <row r="31" spans="1:26" x14ac:dyDescent="0.2">
      <c r="A31" t="s">
        <v>45</v>
      </c>
      <c r="B31" t="s">
        <v>78</v>
      </c>
      <c r="C31" t="s">
        <v>15</v>
      </c>
      <c r="D31" t="s">
        <v>16</v>
      </c>
      <c r="E31">
        <v>19.6751</v>
      </c>
      <c r="H31" t="s">
        <v>77</v>
      </c>
      <c r="I31">
        <f>AVERAGE(E28:E29)</f>
        <v>19.31615</v>
      </c>
      <c r="K31" t="s">
        <v>77</v>
      </c>
      <c r="L31">
        <v>15.60605</v>
      </c>
      <c r="N31">
        <f t="shared" si="0"/>
        <v>-3.7101000000000006</v>
      </c>
      <c r="O31">
        <f t="shared" si="1"/>
        <v>7.6409720853935867E-2</v>
      </c>
      <c r="R31" t="s">
        <v>100</v>
      </c>
      <c r="S31">
        <f>AVERAGE(O24:O29)</f>
        <v>1.8109236115846976</v>
      </c>
      <c r="T31">
        <f>STDEV(O24:O29)</f>
        <v>0.93733982221802281</v>
      </c>
      <c r="U31">
        <f>T31/SQRT(6)</f>
        <v>0.38266738000420913</v>
      </c>
    </row>
    <row r="32" spans="1:26" x14ac:dyDescent="0.2">
      <c r="A32" t="s">
        <v>46</v>
      </c>
      <c r="B32" t="s">
        <v>79</v>
      </c>
      <c r="C32" t="s">
        <v>15</v>
      </c>
      <c r="D32" t="s">
        <v>16</v>
      </c>
      <c r="E32">
        <v>17.4909</v>
      </c>
      <c r="H32" t="s">
        <v>78</v>
      </c>
      <c r="I32">
        <f>AVERAGE(E30:E31)</f>
        <v>19.72035</v>
      </c>
      <c r="K32" t="s">
        <v>78</v>
      </c>
      <c r="L32">
        <v>16.43375</v>
      </c>
      <c r="N32">
        <f t="shared" si="0"/>
        <v>-3.2866</v>
      </c>
      <c r="O32">
        <f t="shared" si="1"/>
        <v>0.10247898522401655</v>
      </c>
      <c r="R32" t="s">
        <v>101</v>
      </c>
      <c r="S32">
        <f>AVERAGE(O30:O35)</f>
        <v>0.20516894777651676</v>
      </c>
      <c r="T32">
        <f>AVERAGE(O30:O35)</f>
        <v>0.20516894777651676</v>
      </c>
      <c r="U32">
        <f t="shared" ref="U32:U33" si="2">T32/SQRT(6)</f>
        <v>8.3759872186032563E-2</v>
      </c>
    </row>
    <row r="33" spans="1:23" x14ac:dyDescent="0.2">
      <c r="A33" t="s">
        <v>47</v>
      </c>
      <c r="B33" t="s">
        <v>79</v>
      </c>
      <c r="C33" t="s">
        <v>15</v>
      </c>
      <c r="D33" t="s">
        <v>16</v>
      </c>
      <c r="E33">
        <v>17.430900000000001</v>
      </c>
      <c r="H33" t="s">
        <v>79</v>
      </c>
      <c r="I33">
        <f>AVERAGE(E32:E33)</f>
        <v>17.460900000000002</v>
      </c>
      <c r="K33" t="s">
        <v>79</v>
      </c>
      <c r="L33">
        <v>16.335100000000001</v>
      </c>
      <c r="N33">
        <f t="shared" si="0"/>
        <v>-1.1258000000000017</v>
      </c>
      <c r="O33">
        <f t="shared" si="1"/>
        <v>0.45824784457484036</v>
      </c>
      <c r="R33" t="s">
        <v>102</v>
      </c>
      <c r="S33">
        <f>AVERAGE(O36:O41)</f>
        <v>0.83327831267945607</v>
      </c>
      <c r="T33">
        <f>AVERAGE(O36:O41)</f>
        <v>0.83327831267945607</v>
      </c>
      <c r="U33">
        <f t="shared" si="2"/>
        <v>0.34018444663200026</v>
      </c>
      <c r="W33">
        <f>S33/S31</f>
        <v>0.46013995695283544</v>
      </c>
    </row>
    <row r="34" spans="1:23" x14ac:dyDescent="0.2">
      <c r="A34" t="s">
        <v>48</v>
      </c>
      <c r="B34" t="s">
        <v>80</v>
      </c>
      <c r="C34" t="s">
        <v>15</v>
      </c>
      <c r="D34" t="s">
        <v>16</v>
      </c>
      <c r="E34">
        <v>20.833300000000001</v>
      </c>
      <c r="H34" t="s">
        <v>80</v>
      </c>
      <c r="I34">
        <f>AVERAGE(E34:E35)</f>
        <v>20.788699999999999</v>
      </c>
      <c r="K34" t="s">
        <v>80</v>
      </c>
      <c r="L34">
        <v>17.84825</v>
      </c>
      <c r="N34">
        <f t="shared" si="0"/>
        <v>-2.9404499999999985</v>
      </c>
      <c r="O34">
        <f t="shared" si="1"/>
        <v>0.13026758119452136</v>
      </c>
    </row>
    <row r="35" spans="1:23" x14ac:dyDescent="0.2">
      <c r="A35" t="s">
        <v>49</v>
      </c>
      <c r="B35" t="s">
        <v>80</v>
      </c>
      <c r="C35" t="s">
        <v>15</v>
      </c>
      <c r="D35" t="s">
        <v>16</v>
      </c>
      <c r="E35">
        <v>20.7441</v>
      </c>
      <c r="H35" t="s">
        <v>81</v>
      </c>
      <c r="I35">
        <f>AVERAGE(E36:E37)</f>
        <v>18.583549999999999</v>
      </c>
      <c r="K35" t="s">
        <v>81</v>
      </c>
      <c r="L35">
        <v>14.7745</v>
      </c>
      <c r="N35">
        <f t="shared" si="0"/>
        <v>-3.8090499999999992</v>
      </c>
      <c r="O35">
        <f t="shared" si="1"/>
        <v>7.1344696533813173E-2</v>
      </c>
    </row>
    <row r="36" spans="1:23" x14ac:dyDescent="0.2">
      <c r="A36" t="s">
        <v>50</v>
      </c>
      <c r="B36" t="s">
        <v>81</v>
      </c>
      <c r="C36" t="s">
        <v>15</v>
      </c>
      <c r="D36" t="s">
        <v>16</v>
      </c>
      <c r="E36">
        <v>18.620999999999999</v>
      </c>
      <c r="H36" t="s">
        <v>82</v>
      </c>
      <c r="I36">
        <f>AVERAGE(E38:E39)</f>
        <v>16.857250000000001</v>
      </c>
      <c r="K36" t="s">
        <v>90</v>
      </c>
      <c r="L36">
        <v>17.2559</v>
      </c>
      <c r="N36">
        <f t="shared" si="0"/>
        <v>0.39864999999999995</v>
      </c>
      <c r="O36">
        <f t="shared" si="1"/>
        <v>1.3182737604863015</v>
      </c>
    </row>
    <row r="37" spans="1:23" x14ac:dyDescent="0.2">
      <c r="A37" t="s">
        <v>51</v>
      </c>
      <c r="B37" t="s">
        <v>81</v>
      </c>
      <c r="C37" t="s">
        <v>15</v>
      </c>
      <c r="D37" t="s">
        <v>16</v>
      </c>
      <c r="E37">
        <v>18.546099999999999</v>
      </c>
      <c r="H37" t="s">
        <v>83</v>
      </c>
      <c r="I37">
        <f>AVERAGE(E40:E41)</f>
        <v>17.1494</v>
      </c>
      <c r="K37" t="s">
        <v>91</v>
      </c>
      <c r="L37">
        <v>17.032800000000002</v>
      </c>
      <c r="N37">
        <f t="shared" si="0"/>
        <v>-0.11659999999999826</v>
      </c>
      <c r="O37">
        <f t="shared" si="1"/>
        <v>0.92235881462863256</v>
      </c>
    </row>
    <row r="38" spans="1:23" x14ac:dyDescent="0.2">
      <c r="A38" t="s">
        <v>52</v>
      </c>
      <c r="B38" t="s">
        <v>82</v>
      </c>
      <c r="C38" t="s">
        <v>15</v>
      </c>
      <c r="D38" t="s">
        <v>16</v>
      </c>
      <c r="E38">
        <v>16.871300000000002</v>
      </c>
      <c r="H38" t="s">
        <v>84</v>
      </c>
      <c r="I38">
        <f>AVERAGE(E42:E43)</f>
        <v>15.40455</v>
      </c>
      <c r="K38" t="s">
        <v>92</v>
      </c>
      <c r="L38">
        <v>14.19125</v>
      </c>
      <c r="N38">
        <f t="shared" si="0"/>
        <v>-1.2133000000000003</v>
      </c>
      <c r="O38">
        <f t="shared" si="1"/>
        <v>0.43128098058750342</v>
      </c>
    </row>
    <row r="39" spans="1:23" x14ac:dyDescent="0.2">
      <c r="A39" t="s">
        <v>53</v>
      </c>
      <c r="B39" t="s">
        <v>82</v>
      </c>
      <c r="C39" t="s">
        <v>15</v>
      </c>
      <c r="D39" t="s">
        <v>16</v>
      </c>
      <c r="E39">
        <v>16.8432</v>
      </c>
      <c r="H39" t="s">
        <v>85</v>
      </c>
      <c r="I39">
        <f>AVERAGE(E44:E45)</f>
        <v>15.450099999999999</v>
      </c>
      <c r="K39" t="s">
        <v>93</v>
      </c>
      <c r="L39">
        <v>14.379950000000001</v>
      </c>
      <c r="N39">
        <f t="shared" si="0"/>
        <v>-1.0701499999999982</v>
      </c>
      <c r="O39">
        <f t="shared" si="1"/>
        <v>0.47626947772074735</v>
      </c>
    </row>
    <row r="40" spans="1:23" x14ac:dyDescent="0.2">
      <c r="A40" t="s">
        <v>54</v>
      </c>
      <c r="B40" t="s">
        <v>83</v>
      </c>
      <c r="C40" t="s">
        <v>15</v>
      </c>
      <c r="D40" t="s">
        <v>16</v>
      </c>
      <c r="E40">
        <v>17.3017</v>
      </c>
      <c r="H40" t="s">
        <v>86</v>
      </c>
      <c r="I40">
        <f>AVERAGE(E46:E47)</f>
        <v>16.822400000000002</v>
      </c>
      <c r="K40" t="s">
        <v>94</v>
      </c>
      <c r="L40">
        <v>17.1799</v>
      </c>
      <c r="N40">
        <f t="shared" si="0"/>
        <v>0.35749999999999815</v>
      </c>
      <c r="O40">
        <f t="shared" si="1"/>
        <v>1.2812038158001999</v>
      </c>
    </row>
    <row r="41" spans="1:23" x14ac:dyDescent="0.2">
      <c r="A41" t="s">
        <v>55</v>
      </c>
      <c r="B41" t="s">
        <v>83</v>
      </c>
      <c r="C41" t="s">
        <v>15</v>
      </c>
      <c r="D41" t="s">
        <v>16</v>
      </c>
      <c r="E41">
        <v>16.9971</v>
      </c>
      <c r="H41" t="s">
        <v>87</v>
      </c>
      <c r="I41">
        <f>AVERAGE(E48:E49)</f>
        <v>15.72035</v>
      </c>
      <c r="K41" t="s">
        <v>95</v>
      </c>
      <c r="L41">
        <v>14.9101</v>
      </c>
      <c r="N41">
        <f t="shared" si="0"/>
        <v>-0.81024999999999991</v>
      </c>
      <c r="O41">
        <f t="shared" si="1"/>
        <v>0.57028302685335241</v>
      </c>
    </row>
    <row r="42" spans="1:23" x14ac:dyDescent="0.2">
      <c r="A42" t="s">
        <v>56</v>
      </c>
      <c r="B42" t="s">
        <v>84</v>
      </c>
      <c r="C42" t="s">
        <v>15</v>
      </c>
      <c r="D42" t="s">
        <v>16</v>
      </c>
      <c r="E42">
        <v>15.4169</v>
      </c>
    </row>
    <row r="43" spans="1:23" x14ac:dyDescent="0.2">
      <c r="A43" t="s">
        <v>57</v>
      </c>
      <c r="B43" t="s">
        <v>84</v>
      </c>
      <c r="C43" t="s">
        <v>15</v>
      </c>
      <c r="D43" t="s">
        <v>16</v>
      </c>
      <c r="E43">
        <v>15.392200000000001</v>
      </c>
    </row>
    <row r="44" spans="1:23" x14ac:dyDescent="0.2">
      <c r="A44" t="s">
        <v>58</v>
      </c>
      <c r="B44" t="s">
        <v>85</v>
      </c>
      <c r="C44" t="s">
        <v>15</v>
      </c>
      <c r="D44" t="s">
        <v>16</v>
      </c>
      <c r="E44">
        <v>15.442</v>
      </c>
    </row>
    <row r="45" spans="1:23" x14ac:dyDescent="0.2">
      <c r="A45" t="s">
        <v>59</v>
      </c>
      <c r="B45" t="s">
        <v>85</v>
      </c>
      <c r="C45" t="s">
        <v>15</v>
      </c>
      <c r="D45" t="s">
        <v>16</v>
      </c>
      <c r="E45">
        <v>15.4582</v>
      </c>
    </row>
    <row r="46" spans="1:23" x14ac:dyDescent="0.2">
      <c r="A46" t="s">
        <v>60</v>
      </c>
      <c r="B46" t="s">
        <v>86</v>
      </c>
      <c r="C46" t="s">
        <v>15</v>
      </c>
      <c r="D46" t="s">
        <v>16</v>
      </c>
      <c r="E46">
        <v>16.8247</v>
      </c>
    </row>
    <row r="47" spans="1:23" x14ac:dyDescent="0.2">
      <c r="A47" t="s">
        <v>61</v>
      </c>
      <c r="B47" t="s">
        <v>86</v>
      </c>
      <c r="C47" t="s">
        <v>15</v>
      </c>
      <c r="D47" t="s">
        <v>16</v>
      </c>
      <c r="E47">
        <v>16.8201</v>
      </c>
      <c r="P47">
        <f>TTEST(O24:O29,O36:O41,1,3)</f>
        <v>3.981219973120978E-2</v>
      </c>
    </row>
    <row r="48" spans="1:23" x14ac:dyDescent="0.2">
      <c r="A48" t="s">
        <v>62</v>
      </c>
      <c r="B48" t="s">
        <v>87</v>
      </c>
      <c r="C48" t="s">
        <v>15</v>
      </c>
      <c r="D48" t="s">
        <v>16</v>
      </c>
      <c r="E48">
        <v>15.688599999999999</v>
      </c>
    </row>
    <row r="49" spans="1:16" x14ac:dyDescent="0.2">
      <c r="A49" t="s">
        <v>63</v>
      </c>
      <c r="B49" t="s">
        <v>87</v>
      </c>
      <c r="C49" t="s">
        <v>15</v>
      </c>
      <c r="D49" t="s">
        <v>16</v>
      </c>
      <c r="E49">
        <v>15.7521</v>
      </c>
    </row>
    <row r="54" spans="1:16" x14ac:dyDescent="0.2">
      <c r="H54" t="s">
        <v>70</v>
      </c>
      <c r="I54">
        <v>15.578949999999999</v>
      </c>
      <c r="K54" t="s">
        <v>70</v>
      </c>
      <c r="L54">
        <v>16.012149999999998</v>
      </c>
      <c r="N54">
        <v>0.43319999999999936</v>
      </c>
      <c r="O54">
        <v>1.3502251531005482</v>
      </c>
    </row>
    <row r="55" spans="1:16" x14ac:dyDescent="0.2">
      <c r="H55" t="s">
        <v>71</v>
      </c>
      <c r="I55">
        <v>17.448</v>
      </c>
      <c r="K55" t="s">
        <v>71</v>
      </c>
      <c r="L55">
        <v>19.246850000000002</v>
      </c>
      <c r="N55">
        <v>1.7988500000000016</v>
      </c>
      <c r="O55">
        <v>3.4794276287096926</v>
      </c>
    </row>
    <row r="56" spans="1:16" x14ac:dyDescent="0.2">
      <c r="H56" t="s">
        <v>72</v>
      </c>
      <c r="I56">
        <v>15.972100000000001</v>
      </c>
      <c r="K56" t="s">
        <v>72</v>
      </c>
      <c r="L56">
        <v>16.59065</v>
      </c>
      <c r="N56">
        <v>0.61854999999999905</v>
      </c>
      <c r="O56">
        <v>1.5353313002539097</v>
      </c>
    </row>
    <row r="57" spans="1:16" x14ac:dyDescent="0.2">
      <c r="H57" t="s">
        <v>73</v>
      </c>
      <c r="I57">
        <v>16.73545</v>
      </c>
      <c r="K57" t="s">
        <v>73</v>
      </c>
      <c r="L57">
        <v>17.228400000000001</v>
      </c>
      <c r="N57">
        <v>0.49295000000000044</v>
      </c>
      <c r="O57">
        <v>1.4073196004995379</v>
      </c>
    </row>
    <row r="58" spans="1:16" x14ac:dyDescent="0.2">
      <c r="H58" t="s">
        <v>74</v>
      </c>
      <c r="I58">
        <v>15.209899999999999</v>
      </c>
      <c r="K58" t="s">
        <v>74</v>
      </c>
      <c r="L58">
        <v>15.56865</v>
      </c>
      <c r="N58">
        <v>0.35875000000000057</v>
      </c>
      <c r="O58">
        <v>1.2823143753597994</v>
      </c>
    </row>
    <row r="59" spans="1:16" x14ac:dyDescent="0.2">
      <c r="H59" t="s">
        <v>75</v>
      </c>
      <c r="I59">
        <v>17.373550000000002</v>
      </c>
      <c r="K59" t="s">
        <v>75</v>
      </c>
      <c r="L59">
        <v>15.870149999999999</v>
      </c>
      <c r="N59">
        <v>-1.5034000000000027</v>
      </c>
      <c r="P59" t="s">
        <v>99</v>
      </c>
    </row>
    <row r="60" spans="1:16" x14ac:dyDescent="0.2">
      <c r="H60" t="s">
        <v>82</v>
      </c>
      <c r="I60">
        <v>16.857250000000001</v>
      </c>
      <c r="K60" t="s">
        <v>90</v>
      </c>
      <c r="L60">
        <v>17.2559</v>
      </c>
      <c r="N60">
        <v>0.39864999999999995</v>
      </c>
      <c r="O60">
        <v>1.3182737604863015</v>
      </c>
    </row>
    <row r="61" spans="1:16" x14ac:dyDescent="0.2">
      <c r="H61" t="s">
        <v>83</v>
      </c>
      <c r="I61">
        <v>17.1494</v>
      </c>
      <c r="K61" t="s">
        <v>91</v>
      </c>
      <c r="L61">
        <v>17.032800000000002</v>
      </c>
      <c r="N61">
        <v>-0.11659999999999826</v>
      </c>
      <c r="O61">
        <v>0.92235881462863256</v>
      </c>
    </row>
    <row r="62" spans="1:16" x14ac:dyDescent="0.2">
      <c r="H62" t="s">
        <v>86</v>
      </c>
      <c r="I62">
        <v>16.822400000000002</v>
      </c>
      <c r="K62" t="s">
        <v>94</v>
      </c>
      <c r="L62">
        <v>17.1799</v>
      </c>
      <c r="N62">
        <v>0.35749999999999815</v>
      </c>
      <c r="O62">
        <v>1.2812038158001999</v>
      </c>
    </row>
    <row r="63" spans="1:16" x14ac:dyDescent="0.2">
      <c r="H63" t="s">
        <v>87</v>
      </c>
      <c r="I63">
        <v>15.72035</v>
      </c>
      <c r="K63" t="s">
        <v>95</v>
      </c>
      <c r="L63">
        <v>14.9101</v>
      </c>
      <c r="N63">
        <v>-0.81024999999999991</v>
      </c>
      <c r="O63">
        <v>0.57028302685335241</v>
      </c>
    </row>
    <row r="64" spans="1:16" x14ac:dyDescent="0.2">
      <c r="H64" t="s">
        <v>85</v>
      </c>
      <c r="I64">
        <v>15.450099999999999</v>
      </c>
      <c r="K64" t="s">
        <v>93</v>
      </c>
      <c r="L64">
        <v>14.379950000000001</v>
      </c>
      <c r="N64">
        <v>-1.0701499999999982</v>
      </c>
      <c r="O64">
        <v>0.47626947772074735</v>
      </c>
    </row>
    <row r="65" spans="8:16" x14ac:dyDescent="0.2">
      <c r="H65" t="s">
        <v>84</v>
      </c>
      <c r="I65">
        <v>15.40455</v>
      </c>
      <c r="K65" t="s">
        <v>92</v>
      </c>
      <c r="L65">
        <v>14.19125</v>
      </c>
      <c r="N65">
        <v>-1.2133000000000003</v>
      </c>
      <c r="O65">
        <v>0.43128098058750342</v>
      </c>
    </row>
    <row r="69" spans="8:16" x14ac:dyDescent="0.2">
      <c r="P69">
        <f>TTEST(O54:O59,O60:O65,1,3)</f>
        <v>3.9812199731209828E-2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7-11-19.csv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 Lab</dc:creator>
  <cp:lastModifiedBy>ZHEN HUANG</cp:lastModifiedBy>
  <dcterms:created xsi:type="dcterms:W3CDTF">2019-07-11T20:34:11Z</dcterms:created>
  <dcterms:modified xsi:type="dcterms:W3CDTF">2024-11-21T20:32:07Z</dcterms:modified>
</cp:coreProperties>
</file>